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020" windowHeight="12660" tabRatio="1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comments1.xml><?xml version="1.0" encoding="utf-8"?>
<comments xmlns="http://schemas.openxmlformats.org/spreadsheetml/2006/main">
  <authors>
    <author>MyUs</author>
  </authors>
  <commentList>
    <comment ref="D3" authorId="0">
      <text>
        <r>
          <rPr>
            <b/>
            <sz val="8"/>
            <color indexed="10"/>
            <rFont val="Tahoma"/>
            <family val="2"/>
          </rPr>
          <t>ЯЧЕЙКИ НЕТРОГАТЬ!!!</t>
        </r>
        <r>
          <rPr>
            <sz val="8"/>
            <rFont val="Tahoma"/>
            <family val="0"/>
          </rPr>
          <t xml:space="preserve">
В них только результаты расчета.</t>
        </r>
      </text>
    </comment>
    <comment ref="E3" authorId="0">
      <text>
        <r>
          <rPr>
            <b/>
            <sz val="8"/>
            <color indexed="10"/>
            <rFont val="Tahoma"/>
            <family val="2"/>
          </rPr>
          <t>ЯЧЕЙКИ НЕТРОГАТЬ!!!</t>
        </r>
        <r>
          <rPr>
            <b/>
            <sz val="8"/>
            <rFont val="Tahoma"/>
            <family val="0"/>
          </rPr>
          <t xml:space="preserve">
</t>
        </r>
        <r>
          <rPr>
            <sz val="8"/>
            <rFont val="Tahoma"/>
            <family val="2"/>
          </rPr>
          <t>В них только результаты расчета.</t>
        </r>
      </text>
    </comment>
    <comment ref="F3" authorId="0">
      <text>
        <r>
          <rPr>
            <b/>
            <sz val="8"/>
            <color indexed="10"/>
            <rFont val="Tahoma"/>
            <family val="2"/>
          </rPr>
          <t>ЯЧЕЙКИ НЕТРОГАТЬ!!!</t>
        </r>
        <r>
          <rPr>
            <b/>
            <sz val="8"/>
            <rFont val="Tahoma"/>
            <family val="0"/>
          </rPr>
          <t xml:space="preserve">
</t>
        </r>
        <r>
          <rPr>
            <sz val="8"/>
            <rFont val="Tahoma"/>
            <family val="2"/>
          </rPr>
          <t>В них только результаты расчета.</t>
        </r>
      </text>
    </comment>
    <comment ref="A7" authorId="0">
      <text>
        <r>
          <rPr>
            <b/>
            <sz val="8"/>
            <rFont val="Tahoma"/>
            <family val="0"/>
          </rPr>
          <t xml:space="preserve">Поправка </t>
        </r>
        <r>
          <rPr>
            <sz val="8"/>
            <rFont val="Tahoma"/>
            <family val="2"/>
          </rPr>
          <t>общепринятая или в сравнении с GPS, или БК, или от балды для исследования!</t>
        </r>
        <r>
          <rPr>
            <b/>
            <sz val="8"/>
            <rFont val="Tahoma"/>
            <family val="0"/>
          </rPr>
          <t xml:space="preserve">
Если нетреба!?
</t>
        </r>
        <r>
          <rPr>
            <sz val="8"/>
            <rFont val="Tahoma"/>
            <family val="2"/>
          </rPr>
          <t>Ставь 0(ноль)</t>
        </r>
        <r>
          <rPr>
            <sz val="8"/>
            <rFont val="Tahoma"/>
            <family val="0"/>
          </rPr>
          <t xml:space="preserve">
</t>
        </r>
      </text>
    </comment>
    <comment ref="C7" authorId="0">
      <text>
        <r>
          <rPr>
            <sz val="8"/>
            <rFont val="Tahoma"/>
            <family val="2"/>
          </rPr>
          <t>Справочный
параметр</t>
        </r>
        <r>
          <rPr>
            <sz val="8"/>
            <rFont val="Tahoma"/>
            <family val="0"/>
          </rPr>
          <t xml:space="preserve">
</t>
        </r>
      </text>
    </comment>
    <comment ref="D7" authorId="0">
      <text>
        <r>
          <rPr>
            <sz val="8"/>
            <rFont val="Tahoma"/>
            <family val="2"/>
          </rPr>
          <t>Справочный
параметр</t>
        </r>
      </text>
    </comment>
    <comment ref="B7" authorId="0">
      <text>
        <r>
          <rPr>
            <b/>
            <sz val="8"/>
            <rFont val="Tahoma"/>
            <family val="0"/>
          </rPr>
          <t xml:space="preserve">Методом подбора </t>
        </r>
        <r>
          <rPr>
            <b/>
            <i/>
            <sz val="8"/>
            <color indexed="57"/>
            <rFont val="Tahoma"/>
            <family val="2"/>
          </rPr>
          <t>практической</t>
        </r>
        <r>
          <rPr>
            <b/>
            <sz val="8"/>
            <rFont val="Tahoma"/>
            <family val="0"/>
          </rPr>
          <t xml:space="preserve"> </t>
        </r>
        <r>
          <rPr>
            <sz val="8"/>
            <rFont val="Tahoma"/>
            <family val="2"/>
          </rPr>
          <t xml:space="preserve">скорости и </t>
        </r>
        <r>
          <rPr>
            <b/>
            <i/>
            <sz val="8"/>
            <color indexed="57"/>
            <rFont val="Tahoma"/>
            <family val="2"/>
          </rPr>
          <t>поправки</t>
        </r>
        <r>
          <rPr>
            <b/>
            <sz val="8"/>
            <rFont val="Tahoma"/>
            <family val="0"/>
          </rPr>
          <t xml:space="preserve"> - </t>
        </r>
        <r>
          <rPr>
            <sz val="8"/>
            <rFont val="Tahoma"/>
            <family val="2"/>
          </rPr>
          <t>получаем скорость на спидометре</t>
        </r>
      </text>
    </comment>
    <comment ref="E7" authorId="0">
      <text>
        <r>
          <rPr>
            <sz val="8"/>
            <rFont val="Tahoma"/>
            <family val="2"/>
          </rPr>
          <t>Это то что искали!</t>
        </r>
      </text>
    </comment>
    <comment ref="D10" authorId="0">
      <text>
        <r>
          <rPr>
            <b/>
            <sz val="8"/>
            <color indexed="17"/>
            <rFont val="Tahoma"/>
            <family val="2"/>
          </rPr>
          <t>У стандартной ШНГ</t>
        </r>
        <r>
          <rPr>
            <b/>
            <sz val="8"/>
            <rFont val="Tahoma"/>
            <family val="0"/>
          </rPr>
          <t xml:space="preserve">
= 3,9</t>
        </r>
      </text>
    </comment>
    <comment ref="D11" authorId="0">
      <text>
        <r>
          <rPr>
            <sz val="8"/>
            <color indexed="17"/>
            <rFont val="Tahoma"/>
            <family val="2"/>
          </rPr>
          <t>У стандартной ШНГ</t>
        </r>
        <r>
          <rPr>
            <b/>
            <sz val="8"/>
            <rFont val="Tahoma"/>
            <family val="0"/>
          </rPr>
          <t xml:space="preserve">
= 1,2</t>
        </r>
      </text>
    </comment>
    <comment ref="D12" authorId="0">
      <text>
        <r>
          <rPr>
            <sz val="8"/>
            <color indexed="17"/>
            <rFont val="Tahoma"/>
            <family val="2"/>
          </rPr>
          <t>У стандартной ШНГ</t>
        </r>
        <r>
          <rPr>
            <b/>
            <sz val="8"/>
            <rFont val="Tahoma"/>
            <family val="0"/>
          </rPr>
          <t xml:space="preserve">
= 2,135</t>
        </r>
      </text>
    </comment>
    <comment ref="D13" authorId="0">
      <text>
        <r>
          <rPr>
            <sz val="8"/>
            <color indexed="17"/>
            <rFont val="Tahoma"/>
            <family val="2"/>
          </rPr>
          <t>У стандартной ШНГ</t>
        </r>
        <r>
          <rPr>
            <b/>
            <sz val="8"/>
            <rFont val="Tahoma"/>
            <family val="0"/>
          </rPr>
          <t xml:space="preserve">
= 3,67</t>
        </r>
      </text>
    </comment>
    <comment ref="D14" authorId="0">
      <text>
        <r>
          <rPr>
            <sz val="8"/>
            <color indexed="17"/>
            <rFont val="Tahoma"/>
            <family val="2"/>
          </rPr>
          <t>У стандартной ШНГ</t>
        </r>
        <r>
          <rPr>
            <b/>
            <sz val="8"/>
            <rFont val="Tahoma"/>
            <family val="0"/>
          </rPr>
          <t xml:space="preserve">
= 2,1</t>
        </r>
      </text>
    </comment>
    <comment ref="D15" authorId="0">
      <text>
        <r>
          <rPr>
            <sz val="8"/>
            <color indexed="17"/>
            <rFont val="Tahoma"/>
            <family val="2"/>
          </rPr>
          <t>У стандартной ШНГ</t>
        </r>
        <r>
          <rPr>
            <b/>
            <sz val="8"/>
            <rFont val="Tahoma"/>
            <family val="0"/>
          </rPr>
          <t xml:space="preserve">
= 1,36</t>
        </r>
      </text>
    </comment>
    <comment ref="D16" authorId="0">
      <text>
        <r>
          <rPr>
            <sz val="8"/>
            <color indexed="17"/>
            <rFont val="Tahoma"/>
            <family val="2"/>
          </rPr>
          <t>У стандартной ШНГ</t>
        </r>
        <r>
          <rPr>
            <b/>
            <sz val="8"/>
            <rFont val="Tahoma"/>
            <family val="0"/>
          </rPr>
          <t xml:space="preserve">
= 1</t>
        </r>
      </text>
    </comment>
    <comment ref="D17" authorId="0">
      <text>
        <r>
          <rPr>
            <sz val="8"/>
            <color indexed="17"/>
            <rFont val="Tahoma"/>
            <family val="2"/>
          </rPr>
          <t>У стандартной ШНГ</t>
        </r>
        <r>
          <rPr>
            <b/>
            <sz val="8"/>
            <rFont val="Tahoma"/>
            <family val="0"/>
          </rPr>
          <t xml:space="preserve">
= 0,82</t>
        </r>
      </text>
    </comment>
    <comment ref="D18" authorId="0">
      <text>
        <r>
          <rPr>
            <sz val="8"/>
            <color indexed="17"/>
            <rFont val="Tahoma"/>
            <family val="2"/>
          </rPr>
          <t>У стандартной ШНГ</t>
        </r>
        <r>
          <rPr>
            <b/>
            <sz val="8"/>
            <rFont val="Tahoma"/>
            <family val="0"/>
          </rPr>
          <t xml:space="preserve">
= 3,53</t>
        </r>
      </text>
    </comment>
    <comment ref="A3" authorId="0">
      <text>
        <r>
          <rPr>
            <sz val="8"/>
            <rFont val="Tahoma"/>
            <family val="2"/>
          </rPr>
          <t xml:space="preserve">Прочитай на резине номер и вставь </t>
        </r>
        <r>
          <rPr>
            <b/>
            <sz val="8"/>
            <rFont val="Tahoma"/>
            <family val="2"/>
          </rPr>
          <t>Первую</t>
        </r>
        <r>
          <rPr>
            <sz val="8"/>
            <rFont val="Tahoma"/>
            <family val="2"/>
          </rPr>
          <t xml:space="preserve"> цифру затем клавишу (</t>
        </r>
        <r>
          <rPr>
            <b/>
            <sz val="8"/>
            <rFont val="Tahoma"/>
            <family val="2"/>
          </rPr>
          <t>Enter</t>
        </r>
        <r>
          <rPr>
            <sz val="8"/>
            <rFont val="Tahoma"/>
            <family val="2"/>
          </rPr>
          <t>)</t>
        </r>
      </text>
    </comment>
    <comment ref="B3" authorId="0">
      <text>
        <r>
          <rPr>
            <sz val="8"/>
            <rFont val="Tahoma"/>
            <family val="2"/>
          </rPr>
          <t xml:space="preserve">Прочитай на резине номер и вставь </t>
        </r>
        <r>
          <rPr>
            <b/>
            <sz val="8"/>
            <rFont val="Tahoma"/>
            <family val="0"/>
          </rPr>
          <t xml:space="preserve">Вторую </t>
        </r>
        <r>
          <rPr>
            <sz val="8"/>
            <rFont val="Tahoma"/>
            <family val="2"/>
          </rPr>
          <t>цифру затем клавишу (</t>
        </r>
        <r>
          <rPr>
            <b/>
            <sz val="8"/>
            <rFont val="Tahoma"/>
            <family val="2"/>
          </rPr>
          <t>Enter</t>
        </r>
        <r>
          <rPr>
            <sz val="8"/>
            <rFont val="Tahoma"/>
            <family val="2"/>
          </rPr>
          <t>)</t>
        </r>
      </text>
    </comment>
    <comment ref="C3" authorId="0">
      <text>
        <r>
          <rPr>
            <sz val="8"/>
            <rFont val="Tahoma"/>
            <family val="2"/>
          </rPr>
          <t>Прочитай на резине номер и вставь</t>
        </r>
        <r>
          <rPr>
            <b/>
            <sz val="8"/>
            <rFont val="Tahoma"/>
            <family val="0"/>
          </rPr>
          <t xml:space="preserve"> Третью</t>
        </r>
        <r>
          <rPr>
            <sz val="8"/>
            <rFont val="Tahoma"/>
            <family val="2"/>
          </rPr>
          <t xml:space="preserve"> цифру затем клавишу (</t>
        </r>
        <r>
          <rPr>
            <b/>
            <sz val="8"/>
            <rFont val="Tahoma"/>
            <family val="2"/>
          </rPr>
          <t>Enter</t>
        </r>
        <r>
          <rPr>
            <sz val="8"/>
            <rFont val="Tahoma"/>
            <family val="2"/>
          </rPr>
          <t>)</t>
        </r>
      </text>
    </comment>
    <comment ref="D23" authorId="0">
      <text>
        <r>
          <rPr>
            <sz val="8"/>
            <color indexed="17"/>
            <rFont val="Tahoma"/>
            <family val="2"/>
          </rPr>
          <t>У стандартной ШНГ</t>
        </r>
        <r>
          <rPr>
            <b/>
            <sz val="8"/>
            <rFont val="Tahoma"/>
            <family val="0"/>
          </rPr>
          <t xml:space="preserve">
= 127,5 </t>
        </r>
        <r>
          <rPr>
            <sz val="8"/>
            <rFont val="Tahoma"/>
            <family val="2"/>
          </rPr>
          <t>(Н*м)
Если у Вас другой двигатель, вставьте значение из докум. к нему. Затем (Enter).</t>
        </r>
      </text>
    </comment>
    <comment ref="C21" authorId="0">
      <text>
        <r>
          <rPr>
            <sz val="8"/>
            <color indexed="10"/>
            <rFont val="Tahoma"/>
            <family val="2"/>
          </rPr>
          <t>Вставлять только цифру соответствующей передачи</t>
        </r>
        <r>
          <rPr>
            <sz val="8"/>
            <rFont val="Tahoma"/>
            <family val="2"/>
          </rPr>
          <t xml:space="preserve">: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, </t>
        </r>
        <r>
          <rPr>
            <b/>
            <sz val="8"/>
            <rFont val="Tahoma"/>
            <family val="2"/>
          </rPr>
          <t>2</t>
        </r>
        <r>
          <rPr>
            <sz val="8"/>
            <rFont val="Tahoma"/>
            <family val="2"/>
          </rPr>
          <t xml:space="preserve">, </t>
        </r>
        <r>
          <rPr>
            <b/>
            <sz val="8"/>
            <rFont val="Tahoma"/>
            <family val="2"/>
          </rPr>
          <t>3</t>
        </r>
        <r>
          <rPr>
            <sz val="8"/>
            <rFont val="Tahoma"/>
            <family val="2"/>
          </rPr>
          <t xml:space="preserve">, </t>
        </r>
        <r>
          <rPr>
            <b/>
            <sz val="8"/>
            <rFont val="Tahoma"/>
            <family val="2"/>
          </rPr>
          <t>4</t>
        </r>
        <r>
          <rPr>
            <sz val="8"/>
            <rFont val="Tahoma"/>
            <family val="2"/>
          </rPr>
          <t xml:space="preserve">, </t>
        </r>
        <r>
          <rPr>
            <sz val="8"/>
            <color indexed="10"/>
            <rFont val="Tahoma"/>
            <family val="2"/>
          </rPr>
          <t>или</t>
        </r>
        <r>
          <rPr>
            <sz val="8"/>
            <rFont val="Tahoma"/>
            <family val="2"/>
          </rPr>
          <t xml:space="preserve"> </t>
        </r>
        <r>
          <rPr>
            <b/>
            <sz val="8"/>
            <rFont val="Tahoma"/>
            <family val="2"/>
          </rPr>
          <t>5</t>
        </r>
        <r>
          <rPr>
            <sz val="8"/>
            <rFont val="Tahoma"/>
            <family val="2"/>
          </rPr>
          <t>.</t>
        </r>
        <r>
          <rPr>
            <b/>
            <sz val="8"/>
            <rFont val="Tahoma"/>
            <family val="0"/>
          </rPr>
          <t xml:space="preserve">
</t>
        </r>
        <r>
          <rPr>
            <sz val="8"/>
            <rFont val="Tahoma"/>
            <family val="2"/>
          </rPr>
          <t>Задняя передача:</t>
        </r>
        <r>
          <rPr>
            <b/>
            <sz val="8"/>
            <rFont val="Tahoma"/>
            <family val="0"/>
          </rPr>
          <t xml:space="preserve"> 6</t>
        </r>
      </text>
    </comment>
    <comment ref="D21" authorId="0">
      <text>
        <r>
          <rPr>
            <sz val="8"/>
            <rFont val="Tahoma"/>
            <family val="2"/>
          </rPr>
          <t>Если изучаете повышенную передачу РК вставить</t>
        </r>
        <r>
          <rPr>
            <b/>
            <sz val="8"/>
            <rFont val="Tahoma"/>
            <family val="0"/>
          </rPr>
          <t xml:space="preserve"> - 1
</t>
        </r>
        <r>
          <rPr>
            <sz val="8"/>
            <rFont val="Tahoma"/>
            <family val="2"/>
          </rPr>
          <t>Если пониженную -</t>
        </r>
        <r>
          <rPr>
            <b/>
            <sz val="8"/>
            <rFont val="Tahoma"/>
            <family val="0"/>
          </rPr>
          <t xml:space="preserve"> 2</t>
        </r>
      </text>
    </comment>
  </commentList>
</comments>
</file>

<file path=xl/sharedStrings.xml><?xml version="1.0" encoding="utf-8"?>
<sst xmlns="http://schemas.openxmlformats.org/spreadsheetml/2006/main" count="63" uniqueCount="56">
  <si>
    <t>Ширина резины (мм.)</t>
  </si>
  <si>
    <t>Процентное. соотношение высоты от ширины (%)</t>
  </si>
  <si>
    <t>Диаметр диска (дюъм)</t>
  </si>
  <si>
    <t>Высота профиля резины. в (м.)</t>
  </si>
  <si>
    <t>Внешний диаметр резины (м.)</t>
  </si>
  <si>
    <t>Длина пробега за 1 оборот (м.)</t>
  </si>
  <si>
    <r>
      <t>Скорость</t>
    </r>
    <r>
      <rPr>
        <sz val="10"/>
        <rFont val="Arial Cyr"/>
        <family val="0"/>
      </rPr>
      <t xml:space="preserve"> на спидометре (км./ч.) </t>
    </r>
  </si>
  <si>
    <r>
      <t>Скорость</t>
    </r>
    <r>
      <rPr>
        <sz val="10"/>
        <rFont val="Arial Cyr"/>
        <family val="0"/>
      </rPr>
      <t xml:space="preserve"> практическая </t>
    </r>
    <r>
      <rPr>
        <sz val="10"/>
        <color indexed="10"/>
        <rFont val="Arial Cyr"/>
        <family val="2"/>
      </rPr>
      <t>(м./сек.)</t>
    </r>
    <r>
      <rPr>
        <sz val="10"/>
        <rFont val="Arial Cyr"/>
        <family val="0"/>
      </rPr>
      <t xml:space="preserve"> </t>
    </r>
  </si>
  <si>
    <r>
      <t>Кол-во оборотов</t>
    </r>
    <r>
      <rPr>
        <sz val="10"/>
        <rFont val="Arial Cyr"/>
        <family val="0"/>
      </rPr>
      <t xml:space="preserve"> колеса\полуосей </t>
    </r>
    <r>
      <rPr>
        <sz val="10"/>
        <color indexed="10"/>
        <rFont val="Arial Cyr"/>
        <family val="2"/>
      </rPr>
      <t>(об./сек.)</t>
    </r>
  </si>
  <si>
    <r>
      <t>Ввбор скорости</t>
    </r>
    <r>
      <rPr>
        <sz val="10"/>
        <rFont val="Arial Cyr"/>
        <family val="0"/>
      </rPr>
      <t xml:space="preserve"> (допустим скорость проявления вибраций)</t>
    </r>
  </si>
  <si>
    <r>
      <t>Расчет оборотов</t>
    </r>
    <r>
      <rPr>
        <sz val="10"/>
        <rFont val="Arial Cyr"/>
        <family val="0"/>
      </rPr>
      <t xml:space="preserve"> колеса\полуоси на выбранной скорости движения</t>
    </r>
  </si>
  <si>
    <t>Заносим скоростные режимы</t>
  </si>
  <si>
    <r>
      <t>Типоразмер резины</t>
    </r>
    <r>
      <rPr>
        <sz val="10"/>
        <rFont val="Arial Cyr"/>
        <family val="0"/>
      </rPr>
      <t xml:space="preserve"> (например 205/70R15 - стандарт ШНГ) </t>
    </r>
    <r>
      <rPr>
        <i/>
        <sz val="10"/>
        <color indexed="12"/>
        <rFont val="Arial Cyr"/>
        <family val="2"/>
      </rPr>
      <t>шаг№1 вставьте три параметра</t>
    </r>
  </si>
  <si>
    <r>
      <t>Результаты</t>
    </r>
    <r>
      <rPr>
        <sz val="10"/>
        <rFont val="Arial Cyr"/>
        <family val="0"/>
      </rPr>
      <t xml:space="preserve"> </t>
    </r>
    <r>
      <rPr>
        <i/>
        <sz val="10"/>
        <color indexed="12"/>
        <rFont val="Arial Cyr"/>
        <family val="2"/>
      </rPr>
      <t>расчета геометрических параметров колеса</t>
    </r>
  </si>
  <si>
    <r>
      <t>Поправка</t>
    </r>
    <r>
      <rPr>
        <sz val="10"/>
        <rFont val="Arial Cyr"/>
        <family val="0"/>
      </rPr>
      <t xml:space="preserve"> на враки спидометра </t>
    </r>
    <r>
      <rPr>
        <i/>
        <sz val="10"/>
        <rFont val="Arial Cyr"/>
        <family val="2"/>
      </rPr>
      <t>(типа на 5км./ч. меньше практической)</t>
    </r>
    <r>
      <rPr>
        <sz val="10"/>
        <rFont val="Arial Cyr"/>
        <family val="0"/>
      </rPr>
      <t xml:space="preserve">  </t>
    </r>
    <r>
      <rPr>
        <i/>
        <sz val="10"/>
        <color indexed="12"/>
        <rFont val="Arial Cyr"/>
        <family val="2"/>
      </rPr>
      <t>шаг№2</t>
    </r>
  </si>
  <si>
    <t>Если требуется подправляем передаточные</t>
  </si>
  <si>
    <t>ИТОГОВЫЕ ОБОРОТЫ УЗЛОВ ШНГ при заданных резине, скоростях и передаточных числах</t>
  </si>
  <si>
    <r>
      <t xml:space="preserve">Передаточное число </t>
    </r>
    <r>
      <rPr>
        <b/>
        <sz val="10"/>
        <rFont val="Arial Cyr"/>
        <family val="2"/>
      </rPr>
      <t>мостов</t>
    </r>
  </si>
  <si>
    <r>
      <t xml:space="preserve">Передаточное число </t>
    </r>
    <r>
      <rPr>
        <b/>
        <sz val="10"/>
        <rFont val="Arial Cyr"/>
        <family val="2"/>
      </rPr>
      <t>Разд. Кор.</t>
    </r>
    <r>
      <rPr>
        <sz val="10"/>
        <rFont val="Arial Cyr"/>
        <family val="0"/>
      </rPr>
      <t xml:space="preserve"> (повышенная)</t>
    </r>
  </si>
  <si>
    <r>
      <t xml:space="preserve">Передаточное число </t>
    </r>
    <r>
      <rPr>
        <b/>
        <sz val="10"/>
        <rFont val="Arial Cyr"/>
        <family val="2"/>
      </rPr>
      <t>Разд. Кор.</t>
    </r>
    <r>
      <rPr>
        <sz val="10"/>
        <rFont val="Arial Cyr"/>
        <family val="0"/>
      </rPr>
      <t xml:space="preserve"> (пониженная)</t>
    </r>
  </si>
  <si>
    <r>
      <t xml:space="preserve">Передаточное число </t>
    </r>
    <r>
      <rPr>
        <b/>
        <sz val="10"/>
        <rFont val="Arial Cyr"/>
        <family val="2"/>
      </rPr>
      <t xml:space="preserve">КПП </t>
    </r>
    <r>
      <rPr>
        <sz val="10"/>
        <rFont val="Arial Cyr"/>
        <family val="0"/>
      </rPr>
      <t>(</t>
    </r>
    <r>
      <rPr>
        <b/>
        <sz val="10"/>
        <rFont val="Arial Cyr"/>
        <family val="2"/>
      </rPr>
      <t>1-ая</t>
    </r>
    <r>
      <rPr>
        <sz val="10"/>
        <rFont val="Arial Cyr"/>
        <family val="0"/>
      </rPr>
      <t xml:space="preserve"> передача)</t>
    </r>
  </si>
  <si>
    <r>
      <t xml:space="preserve">Передаточное число </t>
    </r>
    <r>
      <rPr>
        <b/>
        <sz val="10"/>
        <rFont val="Arial Cyr"/>
        <family val="2"/>
      </rPr>
      <t>КПП</t>
    </r>
    <r>
      <rPr>
        <sz val="10"/>
        <rFont val="Arial Cyr"/>
        <family val="0"/>
      </rPr>
      <t xml:space="preserve"> (</t>
    </r>
    <r>
      <rPr>
        <b/>
        <sz val="10"/>
        <rFont val="Arial Cyr"/>
        <family val="2"/>
      </rPr>
      <t>2-ая</t>
    </r>
    <r>
      <rPr>
        <sz val="10"/>
        <rFont val="Arial Cyr"/>
        <family val="0"/>
      </rPr>
      <t xml:space="preserve"> передача)</t>
    </r>
  </si>
  <si>
    <r>
      <t xml:space="preserve">Передаточное число </t>
    </r>
    <r>
      <rPr>
        <b/>
        <sz val="10"/>
        <rFont val="Arial Cyr"/>
        <family val="2"/>
      </rPr>
      <t>КПП</t>
    </r>
    <r>
      <rPr>
        <sz val="10"/>
        <rFont val="Arial Cyr"/>
        <family val="0"/>
      </rPr>
      <t xml:space="preserve"> (</t>
    </r>
    <r>
      <rPr>
        <b/>
        <sz val="10"/>
        <rFont val="Arial Cyr"/>
        <family val="2"/>
      </rPr>
      <t>3-ая</t>
    </r>
    <r>
      <rPr>
        <sz val="10"/>
        <rFont val="Arial Cyr"/>
        <family val="0"/>
      </rPr>
      <t xml:space="preserve"> передача)</t>
    </r>
  </si>
  <si>
    <r>
      <t xml:space="preserve">Передаточное число </t>
    </r>
    <r>
      <rPr>
        <b/>
        <sz val="10"/>
        <rFont val="Arial Cyr"/>
        <family val="2"/>
      </rPr>
      <t>КПП</t>
    </r>
    <r>
      <rPr>
        <sz val="10"/>
        <rFont val="Arial Cyr"/>
        <family val="0"/>
      </rPr>
      <t xml:space="preserve"> (</t>
    </r>
    <r>
      <rPr>
        <b/>
        <sz val="10"/>
        <rFont val="Arial Cyr"/>
        <family val="2"/>
      </rPr>
      <t>4-ая</t>
    </r>
    <r>
      <rPr>
        <sz val="10"/>
        <rFont val="Arial Cyr"/>
        <family val="0"/>
      </rPr>
      <t xml:space="preserve"> передача)</t>
    </r>
  </si>
  <si>
    <r>
      <t xml:space="preserve">Передаточное число </t>
    </r>
    <r>
      <rPr>
        <b/>
        <sz val="10"/>
        <rFont val="Arial Cyr"/>
        <family val="2"/>
      </rPr>
      <t>КПП</t>
    </r>
    <r>
      <rPr>
        <sz val="10"/>
        <rFont val="Arial Cyr"/>
        <family val="0"/>
      </rPr>
      <t xml:space="preserve"> (</t>
    </r>
    <r>
      <rPr>
        <b/>
        <sz val="10"/>
        <rFont val="Arial Cyr"/>
        <family val="2"/>
      </rPr>
      <t>5-ая</t>
    </r>
    <r>
      <rPr>
        <sz val="10"/>
        <rFont val="Arial Cyr"/>
        <family val="0"/>
      </rPr>
      <t xml:space="preserve"> передача)</t>
    </r>
  </si>
  <si>
    <r>
      <t xml:space="preserve">Передаточное число </t>
    </r>
    <r>
      <rPr>
        <b/>
        <sz val="10"/>
        <rFont val="Arial Cyr"/>
        <family val="2"/>
      </rPr>
      <t>КПП</t>
    </r>
    <r>
      <rPr>
        <sz val="10"/>
        <rFont val="Arial Cyr"/>
        <family val="0"/>
      </rPr>
      <t xml:space="preserve"> (</t>
    </r>
    <r>
      <rPr>
        <b/>
        <sz val="10"/>
        <rFont val="Arial Cyr"/>
        <family val="2"/>
      </rPr>
      <t>задняя</t>
    </r>
    <r>
      <rPr>
        <sz val="10"/>
        <rFont val="Arial Cyr"/>
        <family val="0"/>
      </rPr>
      <t xml:space="preserve"> передача)</t>
    </r>
  </si>
  <si>
    <r>
      <t xml:space="preserve">Обороты двтгателя на </t>
    </r>
    <r>
      <rPr>
        <b/>
        <sz val="10"/>
        <rFont val="Arial Cyr"/>
        <family val="2"/>
      </rPr>
      <t>1-ой</t>
    </r>
    <r>
      <rPr>
        <sz val="10"/>
        <rFont val="Arial Cyr"/>
        <family val="0"/>
      </rPr>
      <t xml:space="preserve"> пер. (об./мин.)</t>
    </r>
  </si>
  <si>
    <r>
      <t xml:space="preserve">Обороты двтгателя на </t>
    </r>
    <r>
      <rPr>
        <b/>
        <sz val="10"/>
        <rFont val="Arial Cyr"/>
        <family val="2"/>
      </rPr>
      <t>2-ой</t>
    </r>
    <r>
      <rPr>
        <sz val="10"/>
        <rFont val="Arial Cyr"/>
        <family val="0"/>
      </rPr>
      <t xml:space="preserve"> пер. (об./мин.)</t>
    </r>
  </si>
  <si>
    <r>
      <t xml:space="preserve">Обороты двтгателя на </t>
    </r>
    <r>
      <rPr>
        <b/>
        <sz val="10"/>
        <rFont val="Arial Cyr"/>
        <family val="2"/>
      </rPr>
      <t>3-ей</t>
    </r>
    <r>
      <rPr>
        <sz val="10"/>
        <rFont val="Arial Cyr"/>
        <family val="0"/>
      </rPr>
      <t xml:space="preserve"> пер. (об./мин.)</t>
    </r>
  </si>
  <si>
    <r>
      <t xml:space="preserve">Обороты двтгателя на </t>
    </r>
    <r>
      <rPr>
        <b/>
        <sz val="10"/>
        <rFont val="Arial Cyr"/>
        <family val="2"/>
      </rPr>
      <t>4-ой</t>
    </r>
    <r>
      <rPr>
        <sz val="10"/>
        <rFont val="Arial Cyr"/>
        <family val="0"/>
      </rPr>
      <t xml:space="preserve"> пер. (об./мин.)</t>
    </r>
  </si>
  <si>
    <r>
      <t xml:space="preserve">Обороты двтгателя на </t>
    </r>
    <r>
      <rPr>
        <b/>
        <sz val="10"/>
        <rFont val="Arial Cyr"/>
        <family val="2"/>
      </rPr>
      <t>5-ой</t>
    </r>
    <r>
      <rPr>
        <sz val="10"/>
        <rFont val="Arial Cyr"/>
        <family val="0"/>
      </rPr>
      <t xml:space="preserve"> пер. (об./мин.)</t>
    </r>
  </si>
  <si>
    <r>
      <t xml:space="preserve">Обороты двтгателя на </t>
    </r>
    <r>
      <rPr>
        <b/>
        <sz val="10"/>
        <rFont val="Arial Cyr"/>
        <family val="2"/>
      </rPr>
      <t>задн</t>
    </r>
    <r>
      <rPr>
        <sz val="10"/>
        <rFont val="Arial Cyr"/>
        <family val="0"/>
      </rPr>
      <t xml:space="preserve"> пер. (об./мин.)</t>
    </r>
  </si>
  <si>
    <r>
      <t xml:space="preserve">Обороты </t>
    </r>
    <r>
      <rPr>
        <b/>
        <sz val="10"/>
        <rFont val="Arial Cyr"/>
        <family val="2"/>
      </rPr>
      <t>карданов</t>
    </r>
    <r>
      <rPr>
        <sz val="10"/>
        <rFont val="Arial Cyr"/>
        <family val="0"/>
      </rPr>
      <t xml:space="preserve"> (об./мин.)</t>
    </r>
  </si>
  <si>
    <r>
      <t xml:space="preserve">Обороты </t>
    </r>
    <r>
      <rPr>
        <b/>
        <sz val="10"/>
        <rFont val="Arial Cyr"/>
        <family val="2"/>
      </rPr>
      <t>промвала</t>
    </r>
    <r>
      <rPr>
        <sz val="10"/>
        <rFont val="Arial Cyr"/>
        <family val="0"/>
      </rPr>
      <t xml:space="preserve"> повышенные (об./мин.)</t>
    </r>
  </si>
  <si>
    <r>
      <t xml:space="preserve">Обороты </t>
    </r>
    <r>
      <rPr>
        <b/>
        <sz val="10"/>
        <rFont val="Arial Cyr"/>
        <family val="2"/>
      </rPr>
      <t>промвала</t>
    </r>
    <r>
      <rPr>
        <sz val="10"/>
        <rFont val="Arial Cyr"/>
        <family val="0"/>
      </rPr>
      <t xml:space="preserve"> пониженные (об./мин.)</t>
    </r>
  </si>
  <si>
    <r>
      <t>Скорость</t>
    </r>
    <r>
      <rPr>
        <sz val="10"/>
        <rFont val="Arial Cyr"/>
        <family val="0"/>
      </rPr>
      <t xml:space="preserve"> практическая (по БК или GPS) </t>
    </r>
    <r>
      <rPr>
        <i/>
        <sz val="10"/>
        <color indexed="12"/>
        <rFont val="Arial Cyr"/>
        <family val="2"/>
      </rPr>
      <t>шаг№3</t>
    </r>
    <r>
      <rPr>
        <sz val="10"/>
        <rFont val="Arial Cyr"/>
        <family val="0"/>
      </rPr>
      <t xml:space="preserve"> (км./ч.)</t>
    </r>
  </si>
  <si>
    <t>Макс. усилие (на шейке шестерни диффа РК Ф=36мм )(Н)</t>
  </si>
  <si>
    <t>Макс. усилие (можно расчитать на любом узле)(Н)</t>
  </si>
  <si>
    <r>
      <t xml:space="preserve"> </t>
    </r>
    <r>
      <rPr>
        <sz val="10"/>
        <color indexed="23"/>
        <rFont val="Arial Cyr"/>
        <family val="2"/>
      </rPr>
      <t xml:space="preserve"> - - // - -</t>
    </r>
  </si>
  <si>
    <t>Макс. КМ после двигателя (передаваемый на КПП)(Н*м)</t>
  </si>
  <si>
    <t>Макс. КМ при раздаточном числе 50:50 (на кардане)(Н*м)</t>
  </si>
  <si>
    <r>
      <t xml:space="preserve">СПРАВКА
</t>
    </r>
    <r>
      <rPr>
        <sz val="9"/>
        <rFont val="Arial Cyr"/>
        <family val="2"/>
      </rPr>
      <t xml:space="preserve"> </t>
    </r>
    <r>
      <rPr>
        <sz val="9"/>
        <color indexed="10"/>
        <rFont val="Arial Cyr"/>
        <family val="2"/>
      </rPr>
      <t>неопытным юзерам Microsoft Excel</t>
    </r>
    <r>
      <rPr>
        <sz val="10"/>
        <rFont val="Arial Cyr"/>
        <family val="0"/>
      </rPr>
      <t xml:space="preserve">
</t>
    </r>
    <r>
      <rPr>
        <sz val="7"/>
        <rFont val="Arial Cyr"/>
        <family val="2"/>
      </rPr>
      <t xml:space="preserve">Только в </t>
    </r>
    <r>
      <rPr>
        <b/>
        <sz val="7"/>
        <rFont val="Arial Cyr"/>
        <family val="2"/>
      </rPr>
      <t>белых</t>
    </r>
    <r>
      <rPr>
        <sz val="7"/>
        <rFont val="Arial Cyr"/>
        <family val="2"/>
      </rPr>
      <t xml:space="preserve"> ячейках табличек можно менять значения!!! Щелкни указателем по белой ячейке, введи новое значене, нажми клавишу (Enter) - значения серых ячеек будут расчитаны автоматически.</t>
    </r>
  </si>
  <si>
    <t>для справки (об.сек.)</t>
  </si>
  <si>
    <t>на РК устан. повышенная</t>
  </si>
  <si>
    <t>на РК устан. пониженая</t>
  </si>
  <si>
    <r>
      <t>СПРАВКА</t>
    </r>
    <r>
      <rPr>
        <sz val="10"/>
        <rFont val="Arial Cyr"/>
        <family val="0"/>
      </rPr>
      <t xml:space="preserve">
Расчет моментов и усилий произведен без учета потерь на трение в узлах. Т. е., чем кинематически дальше от двигателя расположен узел, тем реальный момент ниже.
</t>
    </r>
    <r>
      <rPr>
        <sz val="10"/>
        <color indexed="17"/>
        <rFont val="Arial Cyr"/>
        <family val="2"/>
      </rPr>
      <t xml:space="preserve">(  1Н приблизительно = 0,1кг. )
</t>
    </r>
    <r>
      <rPr>
        <sz val="10"/>
        <rFont val="Arial Cyr"/>
        <family val="0"/>
      </rPr>
      <t xml:space="preserve">
</t>
    </r>
    <r>
      <rPr>
        <sz val="7"/>
        <color indexed="55"/>
        <rFont val="Arial Cyr"/>
        <family val="2"/>
      </rPr>
      <t>Свяжитесь с автором, чтобы заточить данный калькулятор под Ваши задачи(возможно он найдет для этого время).</t>
    </r>
  </si>
  <si>
    <t>Макс. КМ после редуктора при 50:50 (на кажд.полуоси)(Н*м)</t>
  </si>
  <si>
    <t>Макс. КМ после редуктора (на дифе РПМ)(Н*м)</t>
  </si>
  <si>
    <t>Макс. усилие (на внешнем диаметре резины кажд.колеса)(Н)</t>
  </si>
  <si>
    <t>Выбор скоростей КПП</t>
  </si>
  <si>
    <t>Выбор РК</t>
  </si>
  <si>
    <r>
      <t>Расчет</t>
    </r>
    <r>
      <rPr>
        <sz val="10"/>
        <rFont val="Arial Cyr"/>
        <family val="0"/>
      </rPr>
      <t xml:space="preserve"> макс. круктящего момента(КМ) (Н*м)
 и макс. нагрузок (Н) в конкретных узлах при заданном КМ двигателя
 </t>
    </r>
    <r>
      <rPr>
        <sz val="10"/>
        <color indexed="10"/>
        <rFont val="Arial Cyr"/>
        <family val="2"/>
      </rPr>
      <t>(требуется предварительно выбрать передачу КПП и РК)</t>
    </r>
  </si>
  <si>
    <r>
      <t>Сначала</t>
    </r>
    <r>
      <rPr>
        <sz val="10"/>
        <color indexed="10"/>
        <rFont val="Arial Cyr"/>
        <family val="2"/>
      </rPr>
      <t xml:space="preserve"> выбрать передачу ---&gt;</t>
    </r>
  </si>
  <si>
    <r>
      <t>Калькулятор
оборотов узлов и моментов
трансмисии</t>
    </r>
    <r>
      <rPr>
        <b/>
        <i/>
        <u val="single"/>
        <sz val="14"/>
        <color indexed="23"/>
        <rFont val="Arial Cyr"/>
        <family val="2"/>
      </rPr>
      <t xml:space="preserve">
</t>
    </r>
    <r>
      <rPr>
        <b/>
        <i/>
        <u val="single"/>
        <sz val="16"/>
        <color indexed="52"/>
        <rFont val="Arial Cyr"/>
        <family val="2"/>
      </rPr>
      <t>НИВА-ШЕВРОЛЕ ВАЗ-2123</t>
    </r>
    <r>
      <rPr>
        <b/>
        <i/>
        <u val="single"/>
        <sz val="20"/>
        <color indexed="52"/>
        <rFont val="Arial Cyr"/>
        <family val="2"/>
      </rPr>
      <t xml:space="preserve">
</t>
    </r>
    <r>
      <rPr>
        <sz val="14"/>
        <color indexed="23"/>
        <rFont val="Arial Cyr"/>
        <family val="2"/>
      </rPr>
      <t xml:space="preserve">
</t>
    </r>
    <r>
      <rPr>
        <sz val="10"/>
        <color indexed="17"/>
        <rFont val="Arial Cyr"/>
        <family val="2"/>
      </rPr>
      <t xml:space="preserve">Достаточно занести параметры Вашей резины и задать скорость автомобиля (при необходимости замените передаточные числа и крутящий момент Вашего двигателя). Успехов! :) :) :)
</t>
    </r>
    <r>
      <rPr>
        <sz val="8"/>
        <color indexed="17"/>
        <rFont val="Arial Cyr"/>
        <family val="2"/>
      </rPr>
      <t>Ver: 1.1-beta (добавлен выбор КПП и РК)</t>
    </r>
    <r>
      <rPr>
        <sz val="10"/>
        <color indexed="17"/>
        <rFont val="Arial Cyr"/>
        <family val="2"/>
      </rPr>
      <t xml:space="preserve">
</t>
    </r>
    <r>
      <rPr>
        <sz val="8"/>
        <color indexed="17"/>
        <rFont val="Arial Cyr"/>
        <family val="2"/>
      </rPr>
      <t>Распространяется только при ссылке на автора!</t>
    </r>
    <r>
      <rPr>
        <sz val="10"/>
        <color indexed="17"/>
        <rFont val="Arial Cyr"/>
        <family val="2"/>
      </rPr>
      <t xml:space="preserve">
</t>
    </r>
    <r>
      <rPr>
        <sz val="8"/>
        <color indexed="17"/>
        <rFont val="Arial Cyr"/>
        <family val="2"/>
      </rPr>
      <t xml:space="preserve">Author: </t>
    </r>
    <r>
      <rPr>
        <sz val="8"/>
        <color indexed="12"/>
        <rFont val="Arial Cyr"/>
        <family val="2"/>
      </rPr>
      <t xml:space="preserve">Fogpro ® </t>
    </r>
    <r>
      <rPr>
        <sz val="8"/>
        <color indexed="17"/>
        <rFont val="Arial Cyr"/>
        <family val="2"/>
      </rPr>
      <t>(</t>
    </r>
    <r>
      <rPr>
        <u val="single"/>
        <sz val="8"/>
        <color indexed="12"/>
        <rFont val="Arial Cyr"/>
        <family val="2"/>
      </rPr>
      <t>http://www.chevy-niva.ru</t>
    </r>
    <r>
      <rPr>
        <sz val="8"/>
        <color indexed="17"/>
        <rFont val="Arial Cyr"/>
        <family val="2"/>
      </rPr>
      <t>)
Санкт-Петербург
08.11.2007</t>
    </r>
  </si>
  <si>
    <r>
      <t xml:space="preserve">Макс. КМ после КПП на </t>
    </r>
    <r>
      <rPr>
        <b/>
        <sz val="10"/>
        <rFont val="Arial Cyr"/>
        <family val="2"/>
      </rPr>
      <t>выбраной</t>
    </r>
    <r>
      <rPr>
        <sz val="10"/>
        <rFont val="Arial Cyr"/>
        <family val="0"/>
      </rPr>
      <t xml:space="preserve"> пер.(на распредвале)(Н*м)</t>
    </r>
  </si>
  <si>
    <r>
      <t xml:space="preserve">Макс. КМ после РК на </t>
    </r>
    <r>
      <rPr>
        <b/>
        <sz val="10"/>
        <rFont val="Arial Cyr"/>
        <family val="2"/>
      </rPr>
      <t>выбранной</t>
    </r>
    <r>
      <rPr>
        <sz val="10"/>
        <rFont val="Arial Cyr"/>
        <family val="0"/>
      </rPr>
      <t xml:space="preserve"> пер.(на диффе РК)(Н*м)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</si>
</sst>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3">
    <font>
      <sz val="10"/>
      <name val="Arial Cyr"/>
      <family val="0"/>
    </font>
    <font>
      <i/>
      <sz val="10"/>
      <name val="Arial Cyr"/>
      <family val="2"/>
    </font>
    <font>
      <b/>
      <sz val="10"/>
      <name val="Arial Cyr"/>
      <family val="2"/>
    </font>
    <font>
      <b/>
      <i/>
      <sz val="10"/>
      <name val="Arial Cyr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color indexed="10"/>
      <name val="Tahoma"/>
      <family val="2"/>
    </font>
    <font>
      <sz val="10"/>
      <color indexed="10"/>
      <name val="Arial Cyr"/>
      <family val="2"/>
    </font>
    <font>
      <b/>
      <i/>
      <sz val="8"/>
      <color indexed="57"/>
      <name val="Tahoma"/>
      <family val="2"/>
    </font>
    <font>
      <i/>
      <sz val="10"/>
      <color indexed="12"/>
      <name val="Arial Cyr"/>
      <family val="2"/>
    </font>
    <font>
      <b/>
      <sz val="8"/>
      <color indexed="17"/>
      <name val="Tahoma"/>
      <family val="2"/>
    </font>
    <font>
      <sz val="8"/>
      <color indexed="17"/>
      <name val="Tahoma"/>
      <family val="2"/>
    </font>
    <font>
      <b/>
      <sz val="10"/>
      <color indexed="10"/>
      <name val="Arial Cyr"/>
      <family val="2"/>
    </font>
    <font>
      <b/>
      <i/>
      <u val="single"/>
      <sz val="14"/>
      <color indexed="23"/>
      <name val="Arial Cyr"/>
      <family val="2"/>
    </font>
    <font>
      <sz val="10"/>
      <color indexed="23"/>
      <name val="Arial Cyr"/>
      <family val="2"/>
    </font>
    <font>
      <sz val="10"/>
      <color indexed="17"/>
      <name val="Arial Cyr"/>
      <family val="2"/>
    </font>
    <font>
      <sz val="14"/>
      <color indexed="23"/>
      <name val="Arial Cyr"/>
      <family val="2"/>
    </font>
    <font>
      <sz val="8"/>
      <color indexed="17"/>
      <name val="Arial Cyr"/>
      <family val="2"/>
    </font>
    <font>
      <b/>
      <i/>
      <u val="single"/>
      <sz val="20"/>
      <color indexed="52"/>
      <name val="Arial Cyr"/>
      <family val="2"/>
    </font>
    <font>
      <i/>
      <sz val="10"/>
      <color indexed="23"/>
      <name val="Arial Cyr"/>
      <family val="2"/>
    </font>
    <font>
      <b/>
      <i/>
      <u val="single"/>
      <sz val="16"/>
      <color indexed="52"/>
      <name val="Arial Cyr"/>
      <family val="2"/>
    </font>
    <font>
      <b/>
      <sz val="9"/>
      <color indexed="10"/>
      <name val="Arial Cyr"/>
      <family val="2"/>
    </font>
    <font>
      <sz val="9"/>
      <name val="Arial Cyr"/>
      <family val="2"/>
    </font>
    <font>
      <sz val="9"/>
      <color indexed="10"/>
      <name val="Arial Cyr"/>
      <family val="2"/>
    </font>
    <font>
      <sz val="7"/>
      <name val="Arial Cyr"/>
      <family val="2"/>
    </font>
    <font>
      <b/>
      <sz val="7"/>
      <name val="Arial Cyr"/>
      <family val="2"/>
    </font>
    <font>
      <b/>
      <i/>
      <u val="single"/>
      <sz val="12"/>
      <color indexed="52"/>
      <name val="Arial Cyr"/>
      <family val="2"/>
    </font>
    <font>
      <u val="single"/>
      <sz val="8"/>
      <color indexed="12"/>
      <name val="Arial Cyr"/>
      <family val="2"/>
    </font>
    <font>
      <sz val="8"/>
      <color indexed="12"/>
      <name val="Arial Cyr"/>
      <family val="2"/>
    </font>
    <font>
      <sz val="7"/>
      <color indexed="55"/>
      <name val="Arial Cyr"/>
      <family val="2"/>
    </font>
    <font>
      <b/>
      <sz val="10"/>
      <color indexed="17"/>
      <name val="Arial Cyr"/>
      <family val="2"/>
    </font>
    <font>
      <sz val="8"/>
      <color indexed="10"/>
      <name val="Tahoma"/>
      <family val="2"/>
    </font>
    <font>
      <b/>
      <sz val="8"/>
      <name val="Arial Cyr"/>
      <family val="2"/>
    </font>
  </fonts>
  <fills count="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mediumGray">
        <fgColor indexed="9"/>
        <bgColor indexed="42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56">
    <border>
      <left/>
      <right/>
      <top/>
      <bottom/>
      <diagonal/>
    </border>
    <border>
      <left style="thick">
        <color indexed="37"/>
      </left>
      <right style="thin">
        <color indexed="37"/>
      </right>
      <top style="thin">
        <color indexed="37"/>
      </top>
      <bottom style="thick">
        <color indexed="37"/>
      </bottom>
    </border>
    <border>
      <left style="thin">
        <color indexed="37"/>
      </left>
      <right style="thin">
        <color indexed="37"/>
      </right>
      <top style="thin">
        <color indexed="37"/>
      </top>
      <bottom style="thick">
        <color indexed="37"/>
      </bottom>
    </border>
    <border>
      <left style="thin">
        <color indexed="37"/>
      </left>
      <right style="medium"/>
      <top style="thin">
        <color indexed="37"/>
      </top>
      <bottom style="thick">
        <color indexed="37"/>
      </bottom>
    </border>
    <border>
      <left style="thick">
        <color indexed="37"/>
      </left>
      <right style="thin">
        <color indexed="37"/>
      </right>
      <top style="thin">
        <color indexed="37"/>
      </top>
      <bottom style="thin">
        <color indexed="37"/>
      </bottom>
    </border>
    <border>
      <left style="thin">
        <color indexed="37"/>
      </left>
      <right style="thin">
        <color indexed="37"/>
      </right>
      <top style="thin">
        <color indexed="37"/>
      </top>
      <bottom style="thin">
        <color indexed="37"/>
      </bottom>
    </border>
    <border>
      <left style="thin">
        <color indexed="37"/>
      </left>
      <right style="medium"/>
      <top style="thin">
        <color indexed="37"/>
      </top>
      <bottom style="thin">
        <color indexed="37"/>
      </bottom>
    </border>
    <border>
      <left>
        <color indexed="63"/>
      </left>
      <right style="thin">
        <color indexed="37"/>
      </right>
      <top style="thin">
        <color indexed="37"/>
      </top>
      <bottom style="thin">
        <color indexed="37"/>
      </bottom>
    </border>
    <border>
      <left style="thin">
        <color indexed="37"/>
      </left>
      <right style="thick">
        <color indexed="37"/>
      </right>
      <top style="thin">
        <color indexed="37"/>
      </top>
      <bottom style="thin">
        <color indexed="37"/>
      </bottom>
    </border>
    <border>
      <left>
        <color indexed="63"/>
      </left>
      <right style="thin">
        <color indexed="37"/>
      </right>
      <top style="thin">
        <color indexed="37"/>
      </top>
      <bottom style="thick">
        <color indexed="37"/>
      </bottom>
    </border>
    <border>
      <left style="thin">
        <color indexed="37"/>
      </left>
      <right style="thick">
        <color indexed="37"/>
      </right>
      <top style="thin">
        <color indexed="37"/>
      </top>
      <bottom style="thick">
        <color indexed="37"/>
      </bottom>
    </border>
    <border>
      <left style="thick">
        <color indexed="16"/>
      </left>
      <right style="thin">
        <color indexed="16"/>
      </right>
      <top style="thin">
        <color indexed="16"/>
      </top>
      <bottom style="thick">
        <color indexed="16"/>
      </bottom>
    </border>
    <border>
      <left style="thin">
        <color indexed="16"/>
      </left>
      <right style="thin">
        <color indexed="16"/>
      </right>
      <top style="thin">
        <color indexed="16"/>
      </top>
      <bottom style="thick">
        <color indexed="16"/>
      </bottom>
    </border>
    <border>
      <left style="thick">
        <color indexed="16"/>
      </left>
      <right style="thin">
        <color indexed="16"/>
      </right>
      <top style="thin">
        <color indexed="16"/>
      </top>
      <bottom style="thin">
        <color indexed="16"/>
      </bottom>
    </border>
    <border>
      <left style="thin">
        <color indexed="16"/>
      </left>
      <right style="thin">
        <color indexed="16"/>
      </right>
      <top style="thin">
        <color indexed="16"/>
      </top>
      <bottom style="thin">
        <color indexed="16"/>
      </bottom>
    </border>
    <border>
      <left style="thin">
        <color indexed="16"/>
      </left>
      <right style="thick">
        <color indexed="16"/>
      </right>
      <top style="thin">
        <color indexed="16"/>
      </top>
      <bottom style="thin">
        <color indexed="16"/>
      </bottom>
    </border>
    <border>
      <left style="thin">
        <color indexed="16"/>
      </left>
      <right style="thick">
        <color indexed="16"/>
      </right>
      <top style="thin">
        <color indexed="16"/>
      </top>
      <bottom style="thick">
        <color indexed="16"/>
      </bottom>
    </border>
    <border>
      <left style="thin">
        <color indexed="16"/>
      </left>
      <right>
        <color indexed="63"/>
      </right>
      <top style="thin">
        <color indexed="16"/>
      </top>
      <bottom style="thick">
        <color indexed="16"/>
      </bottom>
    </border>
    <border>
      <left style="thin">
        <color indexed="16"/>
      </left>
      <right style="thick">
        <color indexed="16"/>
      </right>
      <top style="thin">
        <color indexed="16"/>
      </top>
      <bottom>
        <color indexed="63"/>
      </bottom>
    </border>
    <border>
      <left style="thick">
        <color indexed="12"/>
      </left>
      <right style="thick">
        <color indexed="12"/>
      </right>
      <top style="thick">
        <color indexed="12"/>
      </top>
      <bottom style="thick">
        <color indexed="12"/>
      </bottom>
    </border>
    <border>
      <left style="thin">
        <color indexed="16"/>
      </left>
      <right>
        <color indexed="63"/>
      </right>
      <top style="thin">
        <color indexed="16"/>
      </top>
      <bottom style="thin">
        <color indexed="16"/>
      </bottom>
    </border>
    <border>
      <left style="thick">
        <color indexed="12"/>
      </left>
      <right style="thin">
        <color indexed="16"/>
      </right>
      <top style="thick">
        <color indexed="12"/>
      </top>
      <bottom style="thin">
        <color indexed="16"/>
      </bottom>
    </border>
    <border>
      <left style="thick">
        <color indexed="12"/>
      </left>
      <right style="thin">
        <color indexed="16"/>
      </right>
      <top style="thin">
        <color indexed="16"/>
      </top>
      <bottom style="thin">
        <color indexed="16"/>
      </bottom>
    </border>
    <border>
      <left style="thin">
        <color indexed="16"/>
      </left>
      <right style="thick">
        <color indexed="12"/>
      </right>
      <top style="thin">
        <color indexed="16"/>
      </top>
      <bottom style="thin">
        <color indexed="16"/>
      </bottom>
    </border>
    <border>
      <left style="thick">
        <color indexed="12"/>
      </left>
      <right style="thin">
        <color indexed="16"/>
      </right>
      <top style="thin">
        <color indexed="16"/>
      </top>
      <bottom style="thick">
        <color indexed="16"/>
      </bottom>
    </border>
    <border>
      <left style="thin">
        <color indexed="16"/>
      </left>
      <right style="thick">
        <color indexed="12"/>
      </right>
      <top style="thin">
        <color indexed="16"/>
      </top>
      <bottom style="thick">
        <color indexed="16"/>
      </bottom>
    </border>
    <border>
      <left style="thick">
        <color indexed="12"/>
      </left>
      <right style="thick">
        <color indexed="12"/>
      </right>
      <top style="thick">
        <color indexed="12"/>
      </top>
      <bottom style="thin">
        <color indexed="16"/>
      </bottom>
    </border>
    <border>
      <left style="thick">
        <color indexed="12"/>
      </left>
      <right style="thick">
        <color indexed="12"/>
      </right>
      <top style="thin">
        <color indexed="16"/>
      </top>
      <bottom style="thin">
        <color indexed="16"/>
      </bottom>
    </border>
    <border>
      <left style="thick">
        <color indexed="12"/>
      </left>
      <right style="thick">
        <color indexed="12"/>
      </right>
      <top style="thin">
        <color indexed="16"/>
      </top>
      <bottom style="thick">
        <color indexed="12"/>
      </bottom>
    </border>
    <border>
      <left style="thin">
        <color indexed="16"/>
      </left>
      <right>
        <color indexed="63"/>
      </right>
      <top style="thin">
        <color indexed="16"/>
      </top>
      <bottom>
        <color indexed="63"/>
      </bottom>
    </border>
    <border>
      <left style="thick">
        <color indexed="17"/>
      </left>
      <right style="thick">
        <color indexed="17"/>
      </right>
      <top style="thin">
        <color indexed="16"/>
      </top>
      <bottom style="thin">
        <color indexed="16"/>
      </bottom>
    </border>
    <border>
      <left style="thick">
        <color indexed="17"/>
      </left>
      <right style="thick">
        <color indexed="17"/>
      </right>
      <top style="thin">
        <color indexed="16"/>
      </top>
      <bottom style="thick">
        <color indexed="12"/>
      </bottom>
    </border>
    <border>
      <left style="thin">
        <color indexed="16"/>
      </left>
      <right style="thick">
        <color indexed="12"/>
      </right>
      <top>
        <color indexed="63"/>
      </top>
      <bottom style="thin">
        <color indexed="16"/>
      </bottom>
    </border>
    <border>
      <left style="thick">
        <color indexed="17"/>
      </left>
      <right style="thick">
        <color indexed="17"/>
      </right>
      <top style="thick">
        <color indexed="17"/>
      </top>
      <bottom style="thin">
        <color indexed="16"/>
      </bottom>
    </border>
    <border>
      <left style="thick">
        <color indexed="16"/>
      </left>
      <right>
        <color indexed="63"/>
      </right>
      <top style="thick">
        <color indexed="16"/>
      </top>
      <bottom>
        <color indexed="63"/>
      </bottom>
    </border>
    <border>
      <left>
        <color indexed="63"/>
      </left>
      <right style="thick">
        <color indexed="16"/>
      </right>
      <top style="thick">
        <color indexed="16"/>
      </top>
      <bottom>
        <color indexed="63"/>
      </bottom>
    </border>
    <border>
      <left style="thick">
        <color indexed="16"/>
      </left>
      <right>
        <color indexed="63"/>
      </right>
      <top>
        <color indexed="63"/>
      </top>
      <bottom style="thick">
        <color indexed="16"/>
      </bottom>
    </border>
    <border>
      <left>
        <color indexed="63"/>
      </left>
      <right style="thick">
        <color indexed="16"/>
      </right>
      <top>
        <color indexed="63"/>
      </top>
      <bottom style="thick">
        <color indexed="16"/>
      </bottom>
    </border>
    <border>
      <left style="thick">
        <color indexed="37"/>
      </left>
      <right>
        <color indexed="63"/>
      </right>
      <top>
        <color indexed="63"/>
      </top>
      <bottom>
        <color indexed="63"/>
      </bottom>
    </border>
    <border>
      <left style="thick">
        <color indexed="16"/>
      </left>
      <right>
        <color indexed="63"/>
      </right>
      <top style="thick">
        <color indexed="16"/>
      </top>
      <bottom style="thin">
        <color indexed="16"/>
      </bottom>
    </border>
    <border>
      <left>
        <color indexed="63"/>
      </left>
      <right>
        <color indexed="63"/>
      </right>
      <top style="thick">
        <color indexed="16"/>
      </top>
      <bottom style="thin">
        <color indexed="16"/>
      </bottom>
    </border>
    <border>
      <left>
        <color indexed="63"/>
      </left>
      <right style="thick">
        <color indexed="16"/>
      </right>
      <top style="thick">
        <color indexed="16"/>
      </top>
      <bottom style="thin">
        <color indexed="16"/>
      </bottom>
    </border>
    <border>
      <left>
        <color indexed="63"/>
      </left>
      <right style="thin">
        <color indexed="37"/>
      </right>
      <top style="thick">
        <color indexed="37"/>
      </top>
      <bottom style="thin">
        <color indexed="37"/>
      </bottom>
    </border>
    <border>
      <left style="thin">
        <color indexed="37"/>
      </left>
      <right style="thin">
        <color indexed="37"/>
      </right>
      <top style="thick">
        <color indexed="37"/>
      </top>
      <bottom style="thin">
        <color indexed="37"/>
      </bottom>
    </border>
    <border>
      <left style="thin">
        <color indexed="37"/>
      </left>
      <right style="thick">
        <color indexed="37"/>
      </right>
      <top style="thick">
        <color indexed="37"/>
      </top>
      <bottom style="thin">
        <color indexed="37"/>
      </bottom>
    </border>
    <border>
      <left style="thick">
        <color indexed="16"/>
      </left>
      <right style="thin">
        <color indexed="16"/>
      </right>
      <top style="thick">
        <color indexed="16"/>
      </top>
      <bottom style="thin">
        <color indexed="16"/>
      </bottom>
    </border>
    <border>
      <left style="thin">
        <color indexed="16"/>
      </left>
      <right style="thin">
        <color indexed="16"/>
      </right>
      <top style="thick">
        <color indexed="16"/>
      </top>
      <bottom style="thin">
        <color indexed="16"/>
      </bottom>
    </border>
    <border>
      <left style="thin">
        <color indexed="16"/>
      </left>
      <right style="thick">
        <color indexed="16"/>
      </right>
      <top style="thick">
        <color indexed="16"/>
      </top>
      <bottom style="thin">
        <color indexed="16"/>
      </bottom>
    </border>
    <border>
      <left>
        <color indexed="63"/>
      </left>
      <right>
        <color indexed="63"/>
      </right>
      <top style="thick">
        <color indexed="37"/>
      </top>
      <bottom style="thick">
        <color indexed="16"/>
      </bottom>
    </border>
    <border>
      <left>
        <color indexed="63"/>
      </left>
      <right>
        <color indexed="63"/>
      </right>
      <top>
        <color indexed="63"/>
      </top>
      <bottom style="thick">
        <color indexed="16"/>
      </bottom>
    </border>
    <border>
      <left style="thick">
        <color indexed="37"/>
      </left>
      <right style="thin">
        <color indexed="37"/>
      </right>
      <top style="thick">
        <color indexed="37"/>
      </top>
      <bottom style="thin">
        <color indexed="37"/>
      </bottom>
    </border>
    <border>
      <left style="thin">
        <color indexed="37"/>
      </left>
      <right style="medium"/>
      <top style="thick">
        <color indexed="37"/>
      </top>
      <bottom style="thin">
        <color indexed="37"/>
      </bottom>
    </border>
    <border>
      <left style="thick">
        <color indexed="12"/>
      </left>
      <right style="thin">
        <color indexed="16"/>
      </right>
      <top style="thick">
        <color indexed="16"/>
      </top>
      <bottom>
        <color indexed="63"/>
      </bottom>
    </border>
    <border>
      <left style="thick">
        <color indexed="12"/>
      </left>
      <right style="thin">
        <color indexed="16"/>
      </right>
      <top>
        <color indexed="63"/>
      </top>
      <bottom style="thick">
        <color indexed="12"/>
      </bottom>
    </border>
    <border>
      <left style="thin">
        <color indexed="16"/>
      </left>
      <right style="thick">
        <color indexed="12"/>
      </right>
      <top style="thick">
        <color indexed="16"/>
      </top>
      <bottom>
        <color indexed="63"/>
      </bottom>
    </border>
    <border>
      <left style="thin">
        <color indexed="16"/>
      </left>
      <right style="thick">
        <color indexed="12"/>
      </right>
      <top>
        <color indexed="63"/>
      </top>
      <bottom style="thick">
        <color indexed="1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/>
    </xf>
    <xf numFmtId="0" fontId="7" fillId="3" borderId="2" xfId="0" applyFont="1" applyFill="1" applyBorder="1" applyAlignment="1">
      <alignment/>
    </xf>
    <xf numFmtId="0" fontId="7" fillId="3" borderId="10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7" fillId="3" borderId="12" xfId="0" applyFont="1" applyFill="1" applyBorder="1" applyAlignment="1">
      <alignment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2" borderId="13" xfId="0" applyFill="1" applyBorder="1" applyAlignment="1">
      <alignment/>
    </xf>
    <xf numFmtId="0" fontId="0" fillId="2" borderId="14" xfId="0" applyFill="1" applyBorder="1" applyAlignment="1">
      <alignment/>
    </xf>
    <xf numFmtId="0" fontId="7" fillId="3" borderId="17" xfId="0" applyFont="1" applyFill="1" applyBorder="1" applyAlignment="1">
      <alignment/>
    </xf>
    <xf numFmtId="0" fontId="2" fillId="2" borderId="18" xfId="0" applyFont="1" applyFill="1" applyBorder="1" applyAlignment="1">
      <alignment horizontal="center" vertical="center" wrapText="1"/>
    </xf>
    <xf numFmtId="0" fontId="12" fillId="3" borderId="19" xfId="0" applyFont="1" applyFill="1" applyBorder="1" applyAlignment="1">
      <alignment/>
    </xf>
    <xf numFmtId="0" fontId="0" fillId="2" borderId="20" xfId="0" applyFill="1" applyBorder="1" applyAlignment="1">
      <alignment/>
    </xf>
    <xf numFmtId="0" fontId="12" fillId="3" borderId="21" xfId="0" applyFont="1" applyFill="1" applyBorder="1" applyAlignment="1">
      <alignment/>
    </xf>
    <xf numFmtId="0" fontId="12" fillId="3" borderId="22" xfId="0" applyFont="1" applyFill="1" applyBorder="1" applyAlignment="1">
      <alignment/>
    </xf>
    <xf numFmtId="0" fontId="12" fillId="3" borderId="23" xfId="0" applyFont="1" applyFill="1" applyBorder="1" applyAlignment="1">
      <alignment/>
    </xf>
    <xf numFmtId="0" fontId="12" fillId="3" borderId="24" xfId="0" applyFont="1" applyFill="1" applyBorder="1" applyAlignment="1">
      <alignment/>
    </xf>
    <xf numFmtId="0" fontId="12" fillId="3" borderId="25" xfId="0" applyFont="1" applyFill="1" applyBorder="1" applyAlignment="1">
      <alignment/>
    </xf>
    <xf numFmtId="0" fontId="0" fillId="4" borderId="0" xfId="0" applyFill="1" applyAlignment="1">
      <alignment/>
    </xf>
    <xf numFmtId="0" fontId="0" fillId="0" borderId="18" xfId="0" applyBorder="1" applyAlignment="1">
      <alignment/>
    </xf>
    <xf numFmtId="0" fontId="7" fillId="3" borderId="26" xfId="0" applyFont="1" applyFill="1" applyBorder="1" applyAlignment="1">
      <alignment/>
    </xf>
    <xf numFmtId="0" fontId="7" fillId="3" borderId="27" xfId="0" applyFont="1" applyFill="1" applyBorder="1" applyAlignment="1">
      <alignment/>
    </xf>
    <xf numFmtId="0" fontId="7" fillId="3" borderId="28" xfId="0" applyFont="1" applyFill="1" applyBorder="1" applyAlignment="1">
      <alignment/>
    </xf>
    <xf numFmtId="0" fontId="12" fillId="3" borderId="20" xfId="0" applyFont="1" applyFill="1" applyBorder="1" applyAlignment="1">
      <alignment/>
    </xf>
    <xf numFmtId="0" fontId="12" fillId="3" borderId="29" xfId="0" applyFont="1" applyFill="1" applyBorder="1" applyAlignment="1">
      <alignment/>
    </xf>
    <xf numFmtId="0" fontId="30" fillId="3" borderId="30" xfId="0" applyFont="1" applyFill="1" applyBorder="1" applyAlignment="1">
      <alignment/>
    </xf>
    <xf numFmtId="0" fontId="30" fillId="3" borderId="31" xfId="0" applyFont="1" applyFill="1" applyBorder="1" applyAlignment="1">
      <alignment/>
    </xf>
    <xf numFmtId="0" fontId="12" fillId="3" borderId="32" xfId="0" applyFont="1" applyFill="1" applyBorder="1" applyAlignment="1">
      <alignment/>
    </xf>
    <xf numFmtId="0" fontId="17" fillId="4" borderId="33" xfId="0" applyFont="1" applyFill="1" applyBorder="1" applyAlignment="1">
      <alignment horizontal="center" wrapText="1"/>
    </xf>
    <xf numFmtId="0" fontId="0" fillId="2" borderId="34" xfId="0" applyFill="1" applyBorder="1" applyAlignment="1">
      <alignment/>
    </xf>
    <xf numFmtId="0" fontId="0" fillId="2" borderId="35" xfId="0" applyFill="1" applyBorder="1" applyAlignment="1">
      <alignment/>
    </xf>
    <xf numFmtId="0" fontId="0" fillId="0" borderId="36" xfId="0" applyFill="1" applyBorder="1" applyAlignment="1">
      <alignment/>
    </xf>
    <xf numFmtId="0" fontId="0" fillId="0" borderId="37" xfId="0" applyFill="1" applyBorder="1" applyAlignment="1">
      <alignment/>
    </xf>
    <xf numFmtId="0" fontId="0" fillId="5" borderId="38" xfId="0" applyFill="1" applyBorder="1" applyAlignment="1">
      <alignment wrapText="1"/>
    </xf>
    <xf numFmtId="0" fontId="0" fillId="5" borderId="0" xfId="0" applyFill="1" applyAlignment="1">
      <alignment wrapText="1"/>
    </xf>
    <xf numFmtId="0" fontId="0" fillId="2" borderId="13" xfId="0" applyFill="1" applyBorder="1" applyAlignment="1">
      <alignment/>
    </xf>
    <xf numFmtId="0" fontId="0" fillId="2" borderId="14" xfId="0" applyFill="1" applyBorder="1" applyAlignment="1">
      <alignment/>
    </xf>
    <xf numFmtId="0" fontId="0" fillId="2" borderId="20" xfId="0" applyFill="1" applyBorder="1" applyAlignment="1">
      <alignment/>
    </xf>
    <xf numFmtId="0" fontId="2" fillId="6" borderId="39" xfId="0" applyFont="1" applyFill="1" applyBorder="1" applyAlignment="1">
      <alignment horizontal="center" vertical="center"/>
    </xf>
    <xf numFmtId="0" fontId="0" fillId="6" borderId="40" xfId="0" applyFill="1" applyBorder="1" applyAlignment="1">
      <alignment horizontal="center" vertical="center"/>
    </xf>
    <xf numFmtId="0" fontId="0" fillId="6" borderId="41" xfId="0" applyFill="1" applyBorder="1" applyAlignment="1">
      <alignment horizontal="center" vertical="center"/>
    </xf>
    <xf numFmtId="0" fontId="2" fillId="6" borderId="42" xfId="0" applyFont="1" applyFill="1" applyBorder="1" applyAlignment="1">
      <alignment horizontal="center" vertical="center" wrapText="1"/>
    </xf>
    <xf numFmtId="0" fontId="0" fillId="6" borderId="43" xfId="0" applyFill="1" applyBorder="1" applyAlignment="1">
      <alignment horizontal="center" vertical="center" wrapText="1"/>
    </xf>
    <xf numFmtId="0" fontId="0" fillId="6" borderId="44" xfId="0" applyFill="1" applyBorder="1" applyAlignment="1">
      <alignment horizontal="center" vertical="center" wrapText="1"/>
    </xf>
    <xf numFmtId="0" fontId="2" fillId="6" borderId="45" xfId="0" applyFont="1" applyFill="1" applyBorder="1" applyAlignment="1">
      <alignment horizontal="center" vertical="center" wrapText="1"/>
    </xf>
    <xf numFmtId="0" fontId="0" fillId="6" borderId="46" xfId="0" applyFill="1" applyBorder="1" applyAlignment="1">
      <alignment horizontal="center" vertical="center" wrapText="1"/>
    </xf>
    <xf numFmtId="0" fontId="2" fillId="6" borderId="46" xfId="0" applyFont="1" applyFill="1" applyBorder="1" applyAlignment="1">
      <alignment horizontal="center" vertical="center" wrapText="1"/>
    </xf>
    <xf numFmtId="0" fontId="0" fillId="6" borderId="47" xfId="0" applyFill="1" applyBorder="1" applyAlignment="1">
      <alignment horizontal="center" vertical="center" wrapText="1"/>
    </xf>
    <xf numFmtId="0" fontId="0" fillId="4" borderId="48" xfId="0" applyFill="1" applyBorder="1" applyAlignment="1">
      <alignment/>
    </xf>
    <xf numFmtId="0" fontId="26" fillId="7" borderId="0" xfId="0" applyFont="1" applyFill="1" applyAlignment="1">
      <alignment horizontal="center" vertical="center" wrapText="1"/>
    </xf>
    <xf numFmtId="0" fontId="14" fillId="7" borderId="0" xfId="0" applyFont="1" applyFill="1" applyAlignment="1">
      <alignment horizontal="center" vertical="center" wrapText="1"/>
    </xf>
    <xf numFmtId="0" fontId="14" fillId="7" borderId="49" xfId="0" applyFont="1" applyFill="1" applyBorder="1" applyAlignment="1">
      <alignment horizontal="center" vertical="center" wrapText="1"/>
    </xf>
    <xf numFmtId="0" fontId="14" fillId="7" borderId="0" xfId="0" applyFont="1" applyFill="1" applyBorder="1" applyAlignment="1">
      <alignment horizontal="center" vertical="center" wrapText="1"/>
    </xf>
    <xf numFmtId="0" fontId="2" fillId="6" borderId="50" xfId="0" applyFont="1" applyFill="1" applyBorder="1" applyAlignment="1">
      <alignment horizontal="center" vertical="center" wrapText="1"/>
    </xf>
    <xf numFmtId="0" fontId="0" fillId="6" borderId="51" xfId="0" applyFill="1" applyBorder="1" applyAlignment="1">
      <alignment horizontal="center" vertical="center" wrapText="1"/>
    </xf>
    <xf numFmtId="0" fontId="0" fillId="2" borderId="11" xfId="0" applyFill="1" applyBorder="1" applyAlignment="1">
      <alignment/>
    </xf>
    <xf numFmtId="0" fontId="0" fillId="2" borderId="12" xfId="0" applyFill="1" applyBorder="1" applyAlignment="1">
      <alignment/>
    </xf>
    <xf numFmtId="0" fontId="0" fillId="2" borderId="17" xfId="0" applyFill="1" applyBorder="1" applyAlignment="1">
      <alignment/>
    </xf>
    <xf numFmtId="0" fontId="21" fillId="5" borderId="38" xfId="0" applyFont="1" applyFill="1" applyBorder="1" applyAlignment="1">
      <alignment horizontal="center" vertical="center" wrapText="1"/>
    </xf>
    <xf numFmtId="0" fontId="0" fillId="5" borderId="0" xfId="0" applyFill="1" applyAlignment="1">
      <alignment horizontal="center" vertical="center" wrapText="1"/>
    </xf>
    <xf numFmtId="0" fontId="0" fillId="5" borderId="38" xfId="0" applyFill="1" applyBorder="1" applyAlignment="1">
      <alignment horizontal="center" vertical="center" wrapText="1"/>
    </xf>
    <xf numFmtId="0" fontId="12" fillId="5" borderId="0" xfId="0" applyFont="1" applyFill="1" applyAlignment="1">
      <alignment horizontal="center" vertical="center" wrapText="1"/>
    </xf>
    <xf numFmtId="0" fontId="12" fillId="6" borderId="39" xfId="0" applyFont="1" applyFill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4" borderId="52" xfId="0" applyFill="1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0" fillId="4" borderId="54" xfId="0" applyFill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12" fillId="4" borderId="49" xfId="0" applyFont="1" applyFill="1" applyBorder="1" applyAlignment="1">
      <alignment/>
    </xf>
    <xf numFmtId="0" fontId="0" fillId="4" borderId="37" xfId="0" applyFill="1" applyBorder="1" applyAlignment="1">
      <alignment/>
    </xf>
    <xf numFmtId="0" fontId="19" fillId="2" borderId="13" xfId="0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tabSelected="1" workbookViewId="0" topLeftCell="A1">
      <selection activeCell="A3" sqref="A3"/>
    </sheetView>
  </sheetViews>
  <sheetFormatPr defaultColWidth="9.00390625" defaultRowHeight="12.75"/>
  <cols>
    <col min="1" max="1" width="14.375" style="0" customWidth="1"/>
    <col min="2" max="2" width="14.75390625" style="0" customWidth="1"/>
    <col min="3" max="3" width="26.375" style="0" customWidth="1"/>
    <col min="4" max="4" width="14.625" style="0" customWidth="1"/>
    <col min="5" max="5" width="17.625" style="0" customWidth="1"/>
    <col min="6" max="6" width="20.625" style="0" customWidth="1"/>
    <col min="7" max="7" width="11.75390625" style="0" customWidth="1"/>
    <col min="8" max="8" width="12.375" style="0" customWidth="1"/>
  </cols>
  <sheetData>
    <row r="1" spans="1:8" ht="39" customHeight="1" thickTop="1">
      <c r="A1" s="65" t="s">
        <v>12</v>
      </c>
      <c r="B1" s="54"/>
      <c r="C1" s="66"/>
      <c r="D1" s="53" t="s">
        <v>13</v>
      </c>
      <c r="E1" s="54"/>
      <c r="F1" s="55"/>
      <c r="G1" s="70" t="s">
        <v>41</v>
      </c>
      <c r="H1" s="71"/>
    </row>
    <row r="2" spans="1:8" ht="57" customHeight="1">
      <c r="A2" s="4" t="s">
        <v>0</v>
      </c>
      <c r="B2" s="5" t="s">
        <v>1</v>
      </c>
      <c r="C2" s="6" t="s">
        <v>2</v>
      </c>
      <c r="D2" s="7" t="s">
        <v>3</v>
      </c>
      <c r="E2" s="5" t="s">
        <v>4</v>
      </c>
      <c r="F2" s="8" t="s">
        <v>5</v>
      </c>
      <c r="G2" s="72"/>
      <c r="H2" s="71"/>
    </row>
    <row r="3" spans="1:8" ht="13.5" thickBot="1">
      <c r="A3" s="1">
        <v>205</v>
      </c>
      <c r="B3" s="2">
        <v>70</v>
      </c>
      <c r="C3" s="3">
        <v>15</v>
      </c>
      <c r="D3" s="9">
        <f>((A3/100)*B3)/1000</f>
        <v>0.1435</v>
      </c>
      <c r="E3" s="10">
        <f>(C3*0.0254)+(D3*2)</f>
        <v>0.6679999999999999</v>
      </c>
      <c r="F3" s="11">
        <f>3.14*E3</f>
        <v>2.09752</v>
      </c>
      <c r="G3" s="45"/>
      <c r="H3" s="46"/>
    </row>
    <row r="4" spans="1:8" ht="39" customHeight="1" thickBot="1" thickTop="1">
      <c r="A4" s="60" t="s">
        <v>11</v>
      </c>
      <c r="B4" s="60"/>
      <c r="C4" s="60"/>
      <c r="D4" s="30"/>
      <c r="E4" s="30"/>
      <c r="F4" s="61" t="s">
        <v>53</v>
      </c>
      <c r="G4" s="62"/>
      <c r="H4" s="62"/>
    </row>
    <row r="5" spans="1:8" ht="34.5" customHeight="1" thickTop="1">
      <c r="A5" s="56" t="s">
        <v>9</v>
      </c>
      <c r="B5" s="57"/>
      <c r="C5" s="58" t="s">
        <v>10</v>
      </c>
      <c r="D5" s="57"/>
      <c r="E5" s="59"/>
      <c r="F5" s="62"/>
      <c r="G5" s="62"/>
      <c r="H5" s="62"/>
    </row>
    <row r="6" spans="1:8" ht="93.75" customHeight="1" thickBot="1">
      <c r="A6" s="15" t="s">
        <v>14</v>
      </c>
      <c r="B6" s="16" t="s">
        <v>35</v>
      </c>
      <c r="C6" s="16" t="s">
        <v>6</v>
      </c>
      <c r="D6" s="16" t="s">
        <v>7</v>
      </c>
      <c r="E6" s="22" t="s">
        <v>8</v>
      </c>
      <c r="F6" s="62"/>
      <c r="G6" s="62"/>
      <c r="H6" s="62"/>
    </row>
    <row r="7" spans="1:8" ht="14.25" thickBot="1" thickTop="1">
      <c r="A7" s="12">
        <v>5</v>
      </c>
      <c r="B7" s="13">
        <v>75</v>
      </c>
      <c r="C7" s="14">
        <f>B7+A7</f>
        <v>80</v>
      </c>
      <c r="D7" s="21">
        <f>(((B7*1000)/60)/60)</f>
        <v>20.833333333333332</v>
      </c>
      <c r="E7" s="23">
        <f>(((B7*1000)/60)/60)/F3</f>
        <v>9.932364570222612</v>
      </c>
      <c r="F7" s="62"/>
      <c r="G7" s="62"/>
      <c r="H7" s="62"/>
    </row>
    <row r="8" spans="1:8" ht="31.5" customHeight="1" thickBot="1" thickTop="1">
      <c r="A8" s="30"/>
      <c r="B8" s="30"/>
      <c r="C8" s="30"/>
      <c r="D8" s="30"/>
      <c r="E8" s="30"/>
      <c r="F8" s="63"/>
      <c r="G8" s="63"/>
      <c r="H8" s="64"/>
    </row>
    <row r="9" spans="1:8" ht="35.25" customHeight="1" thickTop="1">
      <c r="A9" s="50" t="s">
        <v>15</v>
      </c>
      <c r="B9" s="51"/>
      <c r="C9" s="51"/>
      <c r="D9" s="52"/>
      <c r="E9" s="74" t="s">
        <v>16</v>
      </c>
      <c r="F9" s="75"/>
      <c r="G9" s="75"/>
      <c r="H9" s="40" t="s">
        <v>42</v>
      </c>
    </row>
    <row r="10" spans="1:8" ht="12.75">
      <c r="A10" s="47" t="s">
        <v>17</v>
      </c>
      <c r="B10" s="48"/>
      <c r="C10" s="48"/>
      <c r="D10" s="17">
        <v>3.9</v>
      </c>
      <c r="E10" s="47" t="s">
        <v>32</v>
      </c>
      <c r="F10" s="48"/>
      <c r="G10" s="35">
        <f>ROUND(D10*E7*60,2)</f>
        <v>2324.17</v>
      </c>
      <c r="H10" s="37">
        <f>ROUND(G10/60,2)</f>
        <v>38.74</v>
      </c>
    </row>
    <row r="11" spans="1:8" ht="12.75" customHeight="1">
      <c r="A11" s="19" t="s">
        <v>18</v>
      </c>
      <c r="B11" s="20"/>
      <c r="C11" s="20"/>
      <c r="D11" s="17">
        <v>1.2</v>
      </c>
      <c r="E11" s="47" t="s">
        <v>33</v>
      </c>
      <c r="F11" s="48"/>
      <c r="G11" s="35">
        <f>ROUND(G10*D11,2)</f>
        <v>2789</v>
      </c>
      <c r="H11" s="37">
        <f>ROUND(G11/60,2)</f>
        <v>46.48</v>
      </c>
    </row>
    <row r="12" spans="1:8" ht="13.5" thickBot="1">
      <c r="A12" s="19" t="s">
        <v>19</v>
      </c>
      <c r="B12" s="20"/>
      <c r="C12" s="20"/>
      <c r="D12" s="17">
        <v>2.135</v>
      </c>
      <c r="E12" s="47" t="s">
        <v>34</v>
      </c>
      <c r="F12" s="48"/>
      <c r="G12" s="36">
        <f>ROUND(G10*D12,2)</f>
        <v>4962.1</v>
      </c>
      <c r="H12" s="38">
        <f>ROUND(G12/60,2)</f>
        <v>82.7</v>
      </c>
    </row>
    <row r="13" spans="1:8" ht="13.5" thickTop="1">
      <c r="A13" s="19" t="s">
        <v>20</v>
      </c>
      <c r="B13" s="20"/>
      <c r="C13" s="20"/>
      <c r="D13" s="17">
        <v>3.67</v>
      </c>
      <c r="E13" s="47" t="s">
        <v>26</v>
      </c>
      <c r="F13" s="49"/>
      <c r="G13" s="25">
        <f>ROUND(G11*D13,2)</f>
        <v>10235.63</v>
      </c>
      <c r="H13" s="39">
        <f>ROUND(G12*D13,2)</f>
        <v>18210.91</v>
      </c>
    </row>
    <row r="14" spans="1:8" ht="12.75">
      <c r="A14" s="19" t="s">
        <v>21</v>
      </c>
      <c r="B14" s="20"/>
      <c r="C14" s="20"/>
      <c r="D14" s="17">
        <v>2.1</v>
      </c>
      <c r="E14" s="47" t="s">
        <v>27</v>
      </c>
      <c r="F14" s="49"/>
      <c r="G14" s="26">
        <f>ROUND(G11*D14,2)</f>
        <v>5856.9</v>
      </c>
      <c r="H14" s="27">
        <f>ROUND(G12*D14,2)</f>
        <v>10420.41</v>
      </c>
    </row>
    <row r="15" spans="1:8" ht="12.75">
      <c r="A15" s="19" t="s">
        <v>22</v>
      </c>
      <c r="B15" s="20"/>
      <c r="C15" s="20"/>
      <c r="D15" s="17">
        <v>1.36</v>
      </c>
      <c r="E15" s="47" t="s">
        <v>28</v>
      </c>
      <c r="F15" s="49"/>
      <c r="G15" s="26">
        <f>ROUND(G11*D15,2)</f>
        <v>3793.04</v>
      </c>
      <c r="H15" s="27">
        <f>ROUND(G12*D15,2)</f>
        <v>6748.46</v>
      </c>
    </row>
    <row r="16" spans="1:8" ht="12.75">
      <c r="A16" s="19" t="s">
        <v>23</v>
      </c>
      <c r="B16" s="20"/>
      <c r="C16" s="20"/>
      <c r="D16" s="17">
        <v>1</v>
      </c>
      <c r="E16" s="47" t="s">
        <v>29</v>
      </c>
      <c r="F16" s="49"/>
      <c r="G16" s="26">
        <f>ROUND(G11*D16,2)</f>
        <v>2789</v>
      </c>
      <c r="H16" s="27">
        <f>ROUND(G12*D16,2)</f>
        <v>4962.1</v>
      </c>
    </row>
    <row r="17" spans="1:8" ht="12.75">
      <c r="A17" s="47" t="s">
        <v>24</v>
      </c>
      <c r="B17" s="48"/>
      <c r="C17" s="48"/>
      <c r="D17" s="17">
        <v>0.82</v>
      </c>
      <c r="E17" s="47" t="s">
        <v>30</v>
      </c>
      <c r="F17" s="49"/>
      <c r="G17" s="26">
        <f>ROUND(G11*D17,2)</f>
        <v>2286.98</v>
      </c>
      <c r="H17" s="27">
        <f>ROUND(G12*D17,2)</f>
        <v>4068.92</v>
      </c>
    </row>
    <row r="18" spans="1:8" ht="13.5" thickBot="1">
      <c r="A18" s="67" t="s">
        <v>25</v>
      </c>
      <c r="B18" s="68"/>
      <c r="C18" s="68"/>
      <c r="D18" s="18">
        <v>3.53</v>
      </c>
      <c r="E18" s="67" t="s">
        <v>31</v>
      </c>
      <c r="F18" s="69"/>
      <c r="G18" s="28">
        <f>ROUND(G11*D18*-1,2)</f>
        <v>-9845.17</v>
      </c>
      <c r="H18" s="29">
        <f>ROUND(G12*D18*-1,2)</f>
        <v>-17516.21</v>
      </c>
    </row>
    <row r="19" spans="1:8" ht="14.25" thickBot="1" thickTop="1">
      <c r="A19" s="30"/>
      <c r="B19" s="30"/>
      <c r="C19" s="30"/>
      <c r="D19" s="30"/>
      <c r="E19" s="30"/>
      <c r="F19" s="30"/>
      <c r="G19" s="76" t="s">
        <v>43</v>
      </c>
      <c r="H19" s="78" t="s">
        <v>44</v>
      </c>
    </row>
    <row r="20" spans="1:8" ht="14.25" thickBot="1" thickTop="1">
      <c r="A20" s="30"/>
      <c r="B20" s="30"/>
      <c r="C20" s="41" t="s">
        <v>49</v>
      </c>
      <c r="D20" s="42" t="s">
        <v>50</v>
      </c>
      <c r="E20" s="30"/>
      <c r="F20" s="30"/>
      <c r="G20" s="77"/>
      <c r="H20" s="79"/>
    </row>
    <row r="21" spans="1:8" ht="14.25" thickBot="1" thickTop="1">
      <c r="A21" s="80" t="s">
        <v>52</v>
      </c>
      <c r="B21" s="81"/>
      <c r="C21" s="43">
        <v>1</v>
      </c>
      <c r="D21" s="44">
        <v>2</v>
      </c>
      <c r="E21" s="30"/>
      <c r="F21" s="30"/>
      <c r="G21" s="30"/>
      <c r="H21" s="30"/>
    </row>
    <row r="22" spans="1:8" ht="42" customHeight="1" thickTop="1">
      <c r="A22" s="56" t="s">
        <v>51</v>
      </c>
      <c r="B22" s="57"/>
      <c r="C22" s="57"/>
      <c r="D22" s="59"/>
      <c r="E22" s="73" t="s">
        <v>45</v>
      </c>
      <c r="F22" s="71"/>
      <c r="G22" s="30"/>
      <c r="H22" s="30"/>
    </row>
    <row r="23" spans="1:8" ht="13.5" thickBot="1">
      <c r="A23" s="47" t="s">
        <v>39</v>
      </c>
      <c r="B23" s="48"/>
      <c r="C23" s="48"/>
      <c r="D23" s="31">
        <v>127.5</v>
      </c>
      <c r="E23" s="71"/>
      <c r="F23" s="71"/>
      <c r="G23" s="30"/>
      <c r="H23" s="30"/>
    </row>
    <row r="24" spans="1:8" ht="13.5" thickTop="1">
      <c r="A24" s="47" t="s">
        <v>54</v>
      </c>
      <c r="B24" s="48"/>
      <c r="C24" s="49"/>
      <c r="D24" s="32">
        <f>ROUND(D23*IF(C21=1,D13,IF(C21=2,D14,IF(C21=3,D15,IF(C21=4,D16,IF(C21=5,D17,IF(C21=6,D18,0)))))),2)</f>
        <v>467.93</v>
      </c>
      <c r="E24" s="71"/>
      <c r="F24" s="71"/>
      <c r="G24" s="30"/>
      <c r="H24" s="30"/>
    </row>
    <row r="25" spans="1:8" ht="12.75">
      <c r="A25" s="47" t="s">
        <v>55</v>
      </c>
      <c r="B25" s="48"/>
      <c r="C25" s="49"/>
      <c r="D25" s="33">
        <f>ROUND(D24*IF(D21=1,D11,IF(D21=2,D12,0)),2)</f>
        <v>999.03</v>
      </c>
      <c r="E25" s="71"/>
      <c r="F25" s="71"/>
      <c r="G25" s="30"/>
      <c r="H25" s="30"/>
    </row>
    <row r="26" spans="1:8" ht="12.75">
      <c r="A26" s="47" t="s">
        <v>40</v>
      </c>
      <c r="B26" s="48"/>
      <c r="C26" s="49"/>
      <c r="D26" s="33">
        <f>ROUND(D25/2,2)</f>
        <v>499.52</v>
      </c>
      <c r="E26" s="71"/>
      <c r="F26" s="71"/>
      <c r="G26" s="30"/>
      <c r="H26" s="30"/>
    </row>
    <row r="27" spans="1:8" ht="12.75">
      <c r="A27" s="47" t="s">
        <v>47</v>
      </c>
      <c r="B27" s="48"/>
      <c r="C27" s="49"/>
      <c r="D27" s="33">
        <f>ROUND(D26*D10,2)</f>
        <v>1948.13</v>
      </c>
      <c r="E27" s="71"/>
      <c r="F27" s="71"/>
      <c r="G27" s="30"/>
      <c r="H27" s="30"/>
    </row>
    <row r="28" spans="1:8" ht="12.75">
      <c r="A28" s="47" t="s">
        <v>46</v>
      </c>
      <c r="B28" s="48"/>
      <c r="C28" s="49"/>
      <c r="D28" s="33">
        <f>ROUND(D27/2,2)</f>
        <v>974.07</v>
      </c>
      <c r="E28" s="71"/>
      <c r="F28" s="71"/>
      <c r="G28" s="30"/>
      <c r="H28" s="30"/>
    </row>
    <row r="29" spans="1:8" ht="12.75">
      <c r="A29" s="47" t="s">
        <v>48</v>
      </c>
      <c r="B29" s="48"/>
      <c r="C29" s="49"/>
      <c r="D29" s="33">
        <f>ROUND(D28*(1/E3),2)</f>
        <v>1458.19</v>
      </c>
      <c r="E29" s="71"/>
      <c r="F29" s="71"/>
      <c r="G29" s="30"/>
      <c r="H29" s="30"/>
    </row>
    <row r="30" spans="1:8" ht="12.75">
      <c r="A30" s="19" t="s">
        <v>36</v>
      </c>
      <c r="B30" s="20"/>
      <c r="C30" s="24"/>
      <c r="D30" s="33">
        <f>ROUND((1/0.036)*D26,2)</f>
        <v>13875.56</v>
      </c>
      <c r="E30" s="30"/>
      <c r="F30" s="30"/>
      <c r="G30" s="30"/>
      <c r="H30" s="30"/>
    </row>
    <row r="31" spans="1:8" ht="12.75">
      <c r="A31" s="82" t="s">
        <v>37</v>
      </c>
      <c r="B31" s="48"/>
      <c r="C31" s="49"/>
      <c r="D31" s="33"/>
      <c r="E31" s="30"/>
      <c r="F31" s="30"/>
      <c r="G31" s="30"/>
      <c r="H31" s="30"/>
    </row>
    <row r="32" spans="1:8" ht="12.75">
      <c r="A32" s="47" t="s">
        <v>38</v>
      </c>
      <c r="B32" s="48"/>
      <c r="C32" s="49"/>
      <c r="D32" s="33"/>
      <c r="E32" s="30"/>
      <c r="F32" s="30"/>
      <c r="G32" s="30"/>
      <c r="H32" s="30"/>
    </row>
    <row r="33" spans="1:8" ht="12.75">
      <c r="A33" s="47" t="s">
        <v>38</v>
      </c>
      <c r="B33" s="48"/>
      <c r="C33" s="49"/>
      <c r="D33" s="33"/>
      <c r="E33" s="30"/>
      <c r="F33" s="30"/>
      <c r="G33" s="30"/>
      <c r="H33" s="30"/>
    </row>
    <row r="34" spans="1:8" ht="12.75">
      <c r="A34" s="47" t="s">
        <v>38</v>
      </c>
      <c r="B34" s="48"/>
      <c r="C34" s="49"/>
      <c r="D34" s="33"/>
      <c r="E34" s="30"/>
      <c r="F34" s="30"/>
      <c r="G34" s="30"/>
      <c r="H34" s="30"/>
    </row>
    <row r="35" spans="1:8" ht="12.75">
      <c r="A35" s="47" t="s">
        <v>38</v>
      </c>
      <c r="B35" s="48"/>
      <c r="C35" s="49"/>
      <c r="D35" s="33"/>
      <c r="E35" s="30"/>
      <c r="F35" s="30"/>
      <c r="G35" s="30"/>
      <c r="H35" s="30"/>
    </row>
    <row r="36" spans="1:8" ht="12.75">
      <c r="A36" s="47" t="s">
        <v>38</v>
      </c>
      <c r="B36" s="48"/>
      <c r="C36" s="49"/>
      <c r="D36" s="33"/>
      <c r="E36" s="30"/>
      <c r="F36" s="30"/>
      <c r="G36" s="30"/>
      <c r="H36" s="30"/>
    </row>
    <row r="37" spans="1:8" ht="12.75">
      <c r="A37" s="47" t="s">
        <v>38</v>
      </c>
      <c r="B37" s="48"/>
      <c r="C37" s="49"/>
      <c r="D37" s="33"/>
      <c r="E37" s="30"/>
      <c r="F37" s="30"/>
      <c r="G37" s="30"/>
      <c r="H37" s="30"/>
    </row>
    <row r="38" spans="1:8" ht="12.75">
      <c r="A38" s="47" t="s">
        <v>38</v>
      </c>
      <c r="B38" s="48"/>
      <c r="C38" s="49"/>
      <c r="D38" s="33"/>
      <c r="E38" s="30"/>
      <c r="F38" s="30"/>
      <c r="G38" s="30"/>
      <c r="H38" s="30"/>
    </row>
    <row r="39" spans="1:8" ht="13.5" thickBot="1">
      <c r="A39" s="67" t="s">
        <v>38</v>
      </c>
      <c r="B39" s="68"/>
      <c r="C39" s="69"/>
      <c r="D39" s="34"/>
      <c r="E39" s="30"/>
      <c r="F39" s="30"/>
      <c r="G39" s="30"/>
      <c r="H39" s="30"/>
    </row>
    <row r="40" ht="13.5" thickTop="1"/>
  </sheetData>
  <mergeCells count="42">
    <mergeCell ref="E14:F14"/>
    <mergeCell ref="E15:F15"/>
    <mergeCell ref="A21:B21"/>
    <mergeCell ref="A38:C38"/>
    <mergeCell ref="A35:C35"/>
    <mergeCell ref="A36:C36"/>
    <mergeCell ref="A37:C37"/>
    <mergeCell ref="A29:C29"/>
    <mergeCell ref="A31:C31"/>
    <mergeCell ref="A32:C32"/>
    <mergeCell ref="A39:C39"/>
    <mergeCell ref="G1:H3"/>
    <mergeCell ref="E22:F29"/>
    <mergeCell ref="E9:G9"/>
    <mergeCell ref="G19:G20"/>
    <mergeCell ref="H19:H20"/>
    <mergeCell ref="E16:F16"/>
    <mergeCell ref="E17:F17"/>
    <mergeCell ref="E18:F18"/>
    <mergeCell ref="A34:C34"/>
    <mergeCell ref="A33:C33"/>
    <mergeCell ref="E12:F12"/>
    <mergeCell ref="E13:F13"/>
    <mergeCell ref="A10:C10"/>
    <mergeCell ref="A28:C28"/>
    <mergeCell ref="A17:C17"/>
    <mergeCell ref="A18:C18"/>
    <mergeCell ref="A26:C26"/>
    <mergeCell ref="A25:C25"/>
    <mergeCell ref="A22:D22"/>
    <mergeCell ref="E10:F10"/>
    <mergeCell ref="E11:F11"/>
    <mergeCell ref="D1:F1"/>
    <mergeCell ref="A5:B5"/>
    <mergeCell ref="C5:E5"/>
    <mergeCell ref="A4:C4"/>
    <mergeCell ref="F4:H8"/>
    <mergeCell ref="A1:C1"/>
    <mergeCell ref="A27:C27"/>
    <mergeCell ref="A23:C23"/>
    <mergeCell ref="A24:C24"/>
    <mergeCell ref="A9:D9"/>
  </mergeCells>
  <printOptions/>
  <pageMargins left="0" right="0" top="0" bottom="0" header="0.5118110236220472" footer="0.5118110236220472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MyHm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MyUs</dc:creator>
  <cp:keywords/>
  <dc:description/>
  <cp:lastModifiedBy>MyUs</cp:lastModifiedBy>
  <dcterms:created xsi:type="dcterms:W3CDTF">2007-11-07T20:07:32Z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